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tampa Preventivo Finanziari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<sst xmlns="http://schemas.openxmlformats.org/spreadsheetml/2006/main" count="84" uniqueCount="81">
  <si>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COLLEGIO DEI GEOMETRI DELLA PROVINCIA DI ASCOLI PICENO</t>
  </si>
  <si>
    <t>DENOMINAZIONE</t>
  </si>
  <si>
    <t>ENTRATE</t>
  </si>
  <si>
    <t>Contributi ordinari</t>
  </si>
  <si>
    <t>Anni precedenti</t>
  </si>
  <si>
    <t>Tassa prima iscrizione Albo</t>
  </si>
  <si>
    <t>Tassa prima iscrizione Praticanti</t>
  </si>
  <si>
    <t>ENTRATE CONTRIBUTIVE A CARICO ISCRITTI</t>
  </si>
  <si>
    <t>Proventi Corso Praticanti</t>
  </si>
  <si>
    <t>Proventi Cassa Nazionale Geometri</t>
  </si>
  <si>
    <t>QUOTE PARTECIP. ISCRITTI ALL'ONERE GEST.</t>
  </si>
  <si>
    <t>REDDITI E PROVENTI PATRIMONIALI</t>
  </si>
  <si>
    <t>Rimborsi per Timbri professionali</t>
  </si>
  <si>
    <t>POSTE CORR.-COMPENS.USCITE CORRENTI</t>
  </si>
  <si>
    <t>Recuperi e rimborsi</t>
  </si>
  <si>
    <t>ENTRATE NON CLASSIFICABILI IN ALTRE VOCI</t>
  </si>
  <si>
    <t>TOTALE ENTRATE</t>
  </si>
  <si>
    <t>USCITE</t>
  </si>
  <si>
    <t>Stipendi, altri assegni fissi personale</t>
  </si>
  <si>
    <t>Oneri contributivi</t>
  </si>
  <si>
    <t>ONERI PERSONALE IN ATTIVITA DI SERVIZIO</t>
  </si>
  <si>
    <t>Acquisti libri,riviste,giornali</t>
  </si>
  <si>
    <t>Consulenze tecniche</t>
  </si>
  <si>
    <t>Consulenze amministrative</t>
  </si>
  <si>
    <t>Collaboratori Occasionali</t>
  </si>
  <si>
    <t>USCITE ACQUISTO BENI CONSUMO-SERVIZI</t>
  </si>
  <si>
    <t>Affitto</t>
  </si>
  <si>
    <t>Servizi di pulizia</t>
  </si>
  <si>
    <t>Servizi telefonici</t>
  </si>
  <si>
    <t>Servizi fornitura energia</t>
  </si>
  <si>
    <t>Servizi postali</t>
  </si>
  <si>
    <t>Condominio e riscaldamento</t>
  </si>
  <si>
    <t>Tasse comunali per servizi</t>
  </si>
  <si>
    <t>Gestione Ufficio</t>
  </si>
  <si>
    <t>Assicurazione</t>
  </si>
  <si>
    <t>USCITE PER FUNZIONAMENTO UFFICI</t>
  </si>
  <si>
    <t>Consiglio Nazionale</t>
  </si>
  <si>
    <t>TRASFERIMENTI PASSIVI</t>
  </si>
  <si>
    <t>Spese e commissioni bancarie</t>
  </si>
  <si>
    <t>ONERI FINANZIARI</t>
  </si>
  <si>
    <t>Timbri professionali</t>
  </si>
  <si>
    <t>POSTE CORR.- COMP. ENTRATE CORRENTI</t>
  </si>
  <si>
    <t>Docenti</t>
  </si>
  <si>
    <t>Fondo solidarietà iscritti</t>
  </si>
  <si>
    <t>Borsa di studio Geom. Aldo Neri</t>
  </si>
  <si>
    <t>Fondo di riserva</t>
  </si>
  <si>
    <t>Rimborsi Commissioni varie</t>
  </si>
  <si>
    <t>ALTRE VOCI</t>
  </si>
  <si>
    <t>TOTALE USCITE CORRENTI</t>
  </si>
  <si>
    <t>ACQUISTO BENI DI USO DUREVOLE</t>
  </si>
  <si>
    <t>Accantonamento disponibile e fruttifero</t>
  </si>
  <si>
    <t>TOTALE USCITE IN CONTO CAPITALE</t>
  </si>
  <si>
    <t>TOTALE USCITE</t>
  </si>
  <si>
    <t>Iniziative Istituti tecnici-Scuole medie Inferiori sul territorio Provinciale-Seminari e manifestazioni</t>
  </si>
  <si>
    <t xml:space="preserve">Iniziative Istituti Tecnici-Scuole </t>
  </si>
  <si>
    <t>Spese legali</t>
  </si>
  <si>
    <t>Rimborsi trasferte-Rappr. Istituzionale</t>
  </si>
  <si>
    <t>Servizi fornitura acqua</t>
  </si>
  <si>
    <t>Cancelleria e stampati</t>
  </si>
  <si>
    <t>Costi gestione Consiglio Disciplina (Postali e cancelleria)</t>
  </si>
  <si>
    <t>Interessi attivi su depositi c/correnti</t>
  </si>
  <si>
    <t>Contributi ordinari under 30</t>
  </si>
  <si>
    <t>Premio Formazione Iscritti</t>
  </si>
  <si>
    <t>Acquisto arredi e adeguamento sala corsi</t>
  </si>
  <si>
    <t>Sito Internet-programma gestionale</t>
  </si>
  <si>
    <t>Spese per convegni e rappresentanza istituzionale</t>
  </si>
  <si>
    <t>Sanzioni ritardato pagam.quote</t>
  </si>
  <si>
    <t>Affitto sede e noleggio attrezzature</t>
  </si>
  <si>
    <t xml:space="preserve"> </t>
  </si>
  <si>
    <t>Altre quote</t>
  </si>
  <si>
    <t>Somme pagate per conto terzi</t>
  </si>
  <si>
    <t>IRAP su stipendi</t>
  </si>
  <si>
    <t>Indennità Trattamento fine rapporto</t>
  </si>
  <si>
    <t>Spese per la visibilità e promozione della categoria</t>
  </si>
  <si>
    <t>BILANCIO DI PREVISIONE ESERCIZIO 2023</t>
  </si>
  <si>
    <t>Residui 2022</t>
  </si>
  <si>
    <t>Previsioni di competenza per l'anno 2023</t>
  </si>
  <si>
    <t>Previsioni di cassa per l'anno 2023</t>
  </si>
  <si>
    <t>Consistenza Cassa 2022</t>
  </si>
  <si>
    <t>Tributi vari</t>
  </si>
  <si>
    <t>ONERI TRIBUTARI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</si>
</sst>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€ &quot;* #,##0.00_-;&quot;-€ &quot;* #,##0.00_-;_-&quot;€ &quot;* \-??_-;_-@_-"/>
    <numFmt numFmtId="171" formatCode="#,##0.00_);\-#,##0.00"/>
    <numFmt numFmtId="172" formatCode="#,##0.00_ ;\-#,##0.00\ "/>
  </numFmts>
  <fonts count="46">
    <font>
      <sz val="10"/>
      <color indexed="8"/>
      <name val="MS Sans Serif"/>
      <family val="2"/>
    </font>
    <font>
      <sz val="10"/>
      <name val="Arial"/>
      <family val="0"/>
    </font>
    <font>
      <sz val="8.5"/>
      <color indexed="8"/>
      <name val="MS Sans Serif"/>
      <family val="2"/>
    </font>
    <font>
      <sz val="8.5"/>
      <color indexed="8"/>
      <name val="Times New Roman"/>
      <family val="1"/>
    </font>
    <font>
      <sz val="12"/>
      <color indexed="8"/>
      <name val="MS Sans Serif"/>
      <family val="2"/>
    </font>
    <font>
      <sz val="8.5"/>
      <color indexed="8"/>
      <name val="Verdana"/>
      <family val="2"/>
    </font>
    <font>
      <b/>
      <sz val="8.5"/>
      <color indexed="8"/>
      <name val="Verdana"/>
      <family val="2"/>
    </font>
    <font>
      <b/>
      <sz val="8.5"/>
      <color indexed="8"/>
      <name val="MS Sans Serif"/>
      <family val="2"/>
    </font>
    <font>
      <sz val="8.5"/>
      <name val="Verdana"/>
      <family val="2"/>
    </font>
    <font>
      <b/>
      <sz val="8.5"/>
      <color indexed="23"/>
      <name val="Verdana"/>
      <family val="2"/>
    </font>
    <font>
      <b/>
      <sz val="8.5"/>
      <color indexed="8"/>
      <name val="Times New Roman"/>
      <family val="1"/>
    </font>
    <font>
      <b/>
      <sz val="8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1" fontId="5" fillId="0" borderId="0" xfId="0" applyNumberFormat="1" applyFont="1" applyAlignment="1">
      <alignment horizontal="right" vertical="center"/>
    </xf>
    <xf numFmtId="171" fontId="5" fillId="0" borderId="0" xfId="0" applyNumberFormat="1" applyFont="1" applyFill="1" applyAlignment="1">
      <alignment horizontal="right" vertical="center"/>
    </xf>
    <xf numFmtId="171" fontId="6" fillId="0" borderId="0" xfId="0" applyNumberFormat="1" applyFont="1" applyAlignment="1">
      <alignment horizontal="right" vertical="center"/>
    </xf>
    <xf numFmtId="171" fontId="6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/>
      <protection/>
    </xf>
    <xf numFmtId="171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vertical="center"/>
    </xf>
    <xf numFmtId="2" fontId="3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vertical="center"/>
    </xf>
    <xf numFmtId="171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71" fontId="6" fillId="0" borderId="10" xfId="0" applyNumberFormat="1" applyFont="1" applyBorder="1" applyAlignment="1">
      <alignment horizontal="right" vertical="center"/>
    </xf>
    <xf numFmtId="171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2" fontId="6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/>
      <protection/>
    </xf>
    <xf numFmtId="171" fontId="5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 vertical="center"/>
    </xf>
    <xf numFmtId="2" fontId="5" fillId="0" borderId="10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/>
      <protection/>
    </xf>
    <xf numFmtId="171" fontId="2" fillId="0" borderId="0" xfId="0" applyNumberFormat="1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/>
      <protection/>
    </xf>
    <xf numFmtId="171" fontId="11" fillId="0" borderId="1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Border="1" applyAlignment="1" applyProtection="1">
      <alignment/>
      <protection/>
    </xf>
    <xf numFmtId="171" fontId="6" fillId="33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 applyProtection="1">
      <alignment/>
      <protection/>
    </xf>
    <xf numFmtId="172" fontId="6" fillId="0" borderId="10" xfId="0" applyNumberFormat="1" applyFont="1" applyFill="1" applyBorder="1" applyAlignment="1" applyProtection="1">
      <alignment/>
      <protection/>
    </xf>
    <xf numFmtId="172" fontId="11" fillId="33" borderId="10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67">
      <selection activeCell="F94" sqref="F94"/>
    </sheetView>
  </sheetViews>
  <sheetFormatPr defaultColWidth="11.421875" defaultRowHeight="12.75"/>
  <cols>
    <col min="1" max="1" width="49.00390625" style="1" customWidth="1"/>
    <col min="2" max="2" width="14.57421875" style="2" customWidth="1"/>
    <col min="3" max="3" width="15.7109375" style="2" customWidth="1"/>
    <col min="4" max="4" width="14.8515625" style="2" customWidth="1"/>
    <col min="5" max="5" width="24.00390625" style="1" customWidth="1"/>
    <col min="6" max="16384" width="11.421875" style="1" customWidth="1"/>
  </cols>
  <sheetData>
    <row r="1" spans="1:4" s="3" customFormat="1" ht="15.75">
      <c r="A1" s="49" t="s">
        <v>0</v>
      </c>
      <c r="B1" s="49"/>
      <c r="C1" s="49"/>
      <c r="D1" s="49"/>
    </row>
    <row r="2" spans="1:4" s="3" customFormat="1" ht="15.75">
      <c r="A2" s="4"/>
      <c r="B2" s="4"/>
      <c r="C2" s="4"/>
      <c r="D2" s="4"/>
    </row>
    <row r="3" spans="1:4" s="3" customFormat="1" ht="15.75">
      <c r="A3" s="49" t="s">
        <v>74</v>
      </c>
      <c r="B3" s="49"/>
      <c r="C3" s="49"/>
      <c r="D3" s="49"/>
    </row>
    <row r="4" spans="1:4" ht="10.5">
      <c r="A4" s="4"/>
      <c r="B4" s="4"/>
      <c r="C4" s="5"/>
      <c r="D4" s="4"/>
    </row>
    <row r="5" spans="1:4" ht="31.5">
      <c r="A5" s="4"/>
      <c r="B5" s="6" t="s">
        <v>75</v>
      </c>
      <c r="C5" s="7" t="s">
        <v>76</v>
      </c>
      <c r="D5" s="8" t="s">
        <v>77</v>
      </c>
    </row>
    <row r="6" spans="1:4" ht="10.5">
      <c r="A6" s="20" t="s">
        <v>1</v>
      </c>
      <c r="B6" s="21"/>
      <c r="C6" s="21"/>
      <c r="D6" s="21"/>
    </row>
    <row r="7" spans="1:4" ht="10.5">
      <c r="A7" s="22" t="s">
        <v>78</v>
      </c>
      <c r="B7" s="23"/>
      <c r="C7" s="26">
        <v>99312.88</v>
      </c>
      <c r="D7" s="26">
        <v>99312.88</v>
      </c>
    </row>
    <row r="8" spans="1:4" ht="10.5">
      <c r="A8" s="48" t="s">
        <v>2</v>
      </c>
      <c r="B8" s="23"/>
      <c r="C8" s="23"/>
      <c r="D8" s="23"/>
    </row>
    <row r="9" spans="1:4" ht="10.5">
      <c r="A9" s="24" t="s">
        <v>3</v>
      </c>
      <c r="B9" s="25">
        <v>9100</v>
      </c>
      <c r="C9" s="26">
        <v>118800</v>
      </c>
      <c r="D9" s="26">
        <f>C9+B9</f>
        <v>127900</v>
      </c>
    </row>
    <row r="10" spans="1:4" ht="10.5">
      <c r="A10" s="24" t="s">
        <v>61</v>
      </c>
      <c r="B10" s="25">
        <v>500</v>
      </c>
      <c r="C10" s="26">
        <v>9750</v>
      </c>
      <c r="D10" s="26">
        <f aca="true" t="shared" si="0" ref="D10:D33">C10+B10</f>
        <v>10250</v>
      </c>
    </row>
    <row r="11" spans="1:4" ht="10.5">
      <c r="A11" s="24" t="s">
        <v>69</v>
      </c>
      <c r="B11" s="25">
        <v>350</v>
      </c>
      <c r="C11" s="26">
        <v>700</v>
      </c>
      <c r="D11" s="26">
        <f t="shared" si="0"/>
        <v>1050</v>
      </c>
    </row>
    <row r="12" spans="1:4" ht="10.5">
      <c r="A12" s="24" t="s">
        <v>4</v>
      </c>
      <c r="B12" s="25">
        <v>32342.98</v>
      </c>
      <c r="C12" s="26">
        <v>0</v>
      </c>
      <c r="D12" s="26">
        <f t="shared" si="0"/>
        <v>32342.98</v>
      </c>
    </row>
    <row r="13" spans="1:4" ht="10.5">
      <c r="A13" s="24" t="s">
        <v>66</v>
      </c>
      <c r="B13" s="25">
        <v>870.77</v>
      </c>
      <c r="C13" s="26">
        <v>800</v>
      </c>
      <c r="D13" s="26">
        <f t="shared" si="0"/>
        <v>1670.77</v>
      </c>
    </row>
    <row r="14" spans="1:4" ht="10.5">
      <c r="A14" s="24" t="s">
        <v>5</v>
      </c>
      <c r="B14" s="25"/>
      <c r="C14" s="26">
        <v>3000</v>
      </c>
      <c r="D14" s="26">
        <f t="shared" si="0"/>
        <v>3000</v>
      </c>
    </row>
    <row r="15" spans="1:4" ht="10.5">
      <c r="A15" s="24" t="s">
        <v>6</v>
      </c>
      <c r="B15" s="25">
        <v>0</v>
      </c>
      <c r="C15" s="26">
        <v>520</v>
      </c>
      <c r="D15" s="26">
        <f t="shared" si="0"/>
        <v>520</v>
      </c>
    </row>
    <row r="16" spans="1:9" s="13" customFormat="1" ht="10.5">
      <c r="A16" s="27" t="s">
        <v>7</v>
      </c>
      <c r="B16" s="28">
        <f>SUM(B9:B15)</f>
        <v>43163.74999999999</v>
      </c>
      <c r="C16" s="29">
        <f>SUM(C9:C15)</f>
        <v>133570</v>
      </c>
      <c r="D16" s="26">
        <f t="shared" si="0"/>
        <v>176733.75</v>
      </c>
      <c r="I16" s="1"/>
    </row>
    <row r="17" spans="1:4" s="13" customFormat="1" ht="10.5">
      <c r="A17" s="27"/>
      <c r="B17" s="28"/>
      <c r="C17" s="29"/>
      <c r="D17" s="26">
        <f t="shared" si="0"/>
        <v>0</v>
      </c>
    </row>
    <row r="18" spans="1:4" s="13" customFormat="1" ht="10.5">
      <c r="A18" s="30" t="s">
        <v>8</v>
      </c>
      <c r="B18" s="25">
        <v>0</v>
      </c>
      <c r="C18" s="26">
        <v>0</v>
      </c>
      <c r="D18" s="26">
        <f t="shared" si="0"/>
        <v>0</v>
      </c>
    </row>
    <row r="19" spans="1:4" ht="10.5">
      <c r="A19" s="31" t="s">
        <v>9</v>
      </c>
      <c r="B19" s="25">
        <v>0</v>
      </c>
      <c r="C19" s="26">
        <v>6500</v>
      </c>
      <c r="D19" s="26">
        <f t="shared" si="0"/>
        <v>6500</v>
      </c>
    </row>
    <row r="20" spans="1:4" s="13" customFormat="1" ht="10.5">
      <c r="A20" s="27" t="s">
        <v>10</v>
      </c>
      <c r="B20" s="28">
        <f>B19</f>
        <v>0</v>
      </c>
      <c r="C20" s="28">
        <f>SUM(C18:C19)</f>
        <v>6500</v>
      </c>
      <c r="D20" s="26">
        <f t="shared" si="0"/>
        <v>6500</v>
      </c>
    </row>
    <row r="21" spans="1:4" s="13" customFormat="1" ht="10.5">
      <c r="A21" s="27"/>
      <c r="B21" s="28"/>
      <c r="C21" s="29"/>
      <c r="D21" s="26">
        <f t="shared" si="0"/>
        <v>0</v>
      </c>
    </row>
    <row r="22" spans="1:4" ht="10.5">
      <c r="A22" s="24" t="s">
        <v>67</v>
      </c>
      <c r="B22" s="25">
        <v>0</v>
      </c>
      <c r="C22" s="26">
        <v>200</v>
      </c>
      <c r="D22" s="26">
        <f t="shared" si="0"/>
        <v>200</v>
      </c>
    </row>
    <row r="23" spans="1:4" s="13" customFormat="1" ht="10.5">
      <c r="A23" s="27" t="s">
        <v>11</v>
      </c>
      <c r="B23" s="32">
        <f>B22</f>
        <v>0</v>
      </c>
      <c r="C23" s="29">
        <f>SUM(C22)</f>
        <v>200</v>
      </c>
      <c r="D23" s="26">
        <f t="shared" si="0"/>
        <v>200</v>
      </c>
    </row>
    <row r="24" spans="1:4" s="13" customFormat="1" ht="10.5">
      <c r="A24" s="27"/>
      <c r="B24" s="32"/>
      <c r="C24" s="29"/>
      <c r="D24" s="26">
        <f t="shared" si="0"/>
        <v>0</v>
      </c>
    </row>
    <row r="25" spans="1:4" ht="10.5">
      <c r="A25" s="24" t="s">
        <v>12</v>
      </c>
      <c r="B25" s="25">
        <v>0</v>
      </c>
      <c r="C25" s="26">
        <v>200</v>
      </c>
      <c r="D25" s="26">
        <f t="shared" si="0"/>
        <v>200</v>
      </c>
    </row>
    <row r="26" spans="1:4" s="13" customFormat="1" ht="10.5">
      <c r="A26" s="27" t="s">
        <v>13</v>
      </c>
      <c r="B26" s="32">
        <f>B25</f>
        <v>0</v>
      </c>
      <c r="C26" s="29">
        <f>SUM(C25)</f>
        <v>200</v>
      </c>
      <c r="D26" s="26">
        <f t="shared" si="0"/>
        <v>200</v>
      </c>
    </row>
    <row r="27" spans="1:4" s="13" customFormat="1" ht="10.5">
      <c r="A27" s="27"/>
      <c r="B27" s="32"/>
      <c r="C27" s="29"/>
      <c r="D27" s="26">
        <f t="shared" si="0"/>
        <v>0</v>
      </c>
    </row>
    <row r="28" spans="1:4" s="13" customFormat="1" ht="10.5">
      <c r="A28" s="24" t="s">
        <v>60</v>
      </c>
      <c r="B28" s="38">
        <v>0</v>
      </c>
      <c r="C28" s="26">
        <v>200</v>
      </c>
      <c r="D28" s="26">
        <f t="shared" si="0"/>
        <v>200</v>
      </c>
    </row>
    <row r="29" spans="1:4" s="13" customFormat="1" ht="10.5">
      <c r="A29" s="24" t="s">
        <v>14</v>
      </c>
      <c r="B29" s="25">
        <v>0</v>
      </c>
      <c r="C29" s="25">
        <v>11500</v>
      </c>
      <c r="D29" s="26">
        <f t="shared" si="0"/>
        <v>11500</v>
      </c>
    </row>
    <row r="30" spans="1:4" s="13" customFormat="1" ht="10.5">
      <c r="A30" s="27" t="s">
        <v>15</v>
      </c>
      <c r="B30" s="32">
        <f>B29</f>
        <v>0</v>
      </c>
      <c r="C30" s="29">
        <f>SUM(C28:C29)</f>
        <v>11700</v>
      </c>
      <c r="D30" s="26">
        <f t="shared" si="0"/>
        <v>11700</v>
      </c>
    </row>
    <row r="31" spans="1:4" s="13" customFormat="1" ht="10.5">
      <c r="A31" s="27"/>
      <c r="B31" s="32"/>
      <c r="C31" s="29"/>
      <c r="D31" s="26">
        <f t="shared" si="0"/>
        <v>0</v>
      </c>
    </row>
    <row r="32" spans="1:9" s="15" customFormat="1" ht="10.5">
      <c r="A32" s="34"/>
      <c r="B32" s="29"/>
      <c r="C32" s="32"/>
      <c r="D32" s="26">
        <f t="shared" si="0"/>
        <v>0</v>
      </c>
      <c r="E32" s="14"/>
      <c r="F32" s="14"/>
      <c r="G32" s="14"/>
      <c r="H32" s="14"/>
      <c r="I32" s="14"/>
    </row>
    <row r="33" spans="1:5" s="13" customFormat="1" ht="10.5">
      <c r="A33" s="27" t="s">
        <v>16</v>
      </c>
      <c r="B33" s="28">
        <f>B16+B20+B23+B26+B30</f>
        <v>43163.74999999999</v>
      </c>
      <c r="C33" s="42">
        <f>C30+C26+C23+C20+C16</f>
        <v>152170</v>
      </c>
      <c r="D33" s="26">
        <f t="shared" si="0"/>
        <v>195333.75</v>
      </c>
      <c r="E33" s="41"/>
    </row>
    <row r="34" spans="1:4" s="13" customFormat="1" ht="10.5">
      <c r="A34" s="27"/>
      <c r="B34" s="28"/>
      <c r="C34" s="44">
        <f>C7+C16+C20+C23+C26+C30</f>
        <v>251482.88</v>
      </c>
      <c r="D34" s="26" t="s">
        <v>68</v>
      </c>
    </row>
    <row r="35" spans="1:4" ht="10.5">
      <c r="A35" s="48" t="s">
        <v>17</v>
      </c>
      <c r="B35" s="23"/>
      <c r="C35" s="23"/>
      <c r="D35" s="25"/>
    </row>
    <row r="36" spans="1:4" ht="10.5">
      <c r="A36" s="35"/>
      <c r="B36" s="23"/>
      <c r="C36" s="23"/>
      <c r="D36" s="25"/>
    </row>
    <row r="37" spans="1:4" ht="10.5">
      <c r="A37" s="24" t="s">
        <v>18</v>
      </c>
      <c r="B37" s="25">
        <v>112.95</v>
      </c>
      <c r="C37" s="26">
        <v>20000</v>
      </c>
      <c r="D37" s="25">
        <f>SUM(B37:C37)</f>
        <v>20112.95</v>
      </c>
    </row>
    <row r="38" spans="1:4" ht="10.5">
      <c r="A38" s="24" t="s">
        <v>19</v>
      </c>
      <c r="B38" s="25">
        <v>267.25</v>
      </c>
      <c r="C38" s="26">
        <v>4600</v>
      </c>
      <c r="D38" s="25">
        <f aca="true" t="shared" si="1" ref="D38:D62">SUM(B38:C38)</f>
        <v>4867.25</v>
      </c>
    </row>
    <row r="39" spans="1:5" ht="10.5">
      <c r="A39" s="24" t="s">
        <v>71</v>
      </c>
      <c r="B39" s="25">
        <v>104.47</v>
      </c>
      <c r="C39" s="26">
        <v>1600</v>
      </c>
      <c r="D39" s="25">
        <f t="shared" si="1"/>
        <v>1704.47</v>
      </c>
      <c r="E39" s="39"/>
    </row>
    <row r="40" spans="1:4" ht="10.5">
      <c r="A40" s="24" t="s">
        <v>72</v>
      </c>
      <c r="B40" s="25">
        <v>15345.37</v>
      </c>
      <c r="C40" s="26">
        <v>2800</v>
      </c>
      <c r="D40" s="25">
        <f t="shared" si="1"/>
        <v>18145.370000000003</v>
      </c>
    </row>
    <row r="41" spans="1:4" s="13" customFormat="1" ht="10.5">
      <c r="A41" s="27" t="s">
        <v>20</v>
      </c>
      <c r="B41" s="28">
        <f>SUM(B37:B40)</f>
        <v>15830.04</v>
      </c>
      <c r="C41" s="29">
        <f>C37+C38+C39+C40</f>
        <v>29000</v>
      </c>
      <c r="D41" s="25">
        <f t="shared" si="1"/>
        <v>44830.04</v>
      </c>
    </row>
    <row r="42" spans="1:4" s="13" customFormat="1" ht="10.5">
      <c r="A42" s="27"/>
      <c r="B42" s="28"/>
      <c r="C42" s="29"/>
      <c r="D42" s="25">
        <f t="shared" si="1"/>
        <v>0</v>
      </c>
    </row>
    <row r="43" spans="1:7" ht="10.5">
      <c r="A43" s="24" t="s">
        <v>21</v>
      </c>
      <c r="B43" s="25">
        <v>0</v>
      </c>
      <c r="C43" s="26">
        <v>1000</v>
      </c>
      <c r="D43" s="25">
        <f t="shared" si="1"/>
        <v>1000</v>
      </c>
      <c r="F43" s="40"/>
      <c r="G43" s="39"/>
    </row>
    <row r="44" spans="1:4" ht="10.5">
      <c r="A44" s="24" t="s">
        <v>73</v>
      </c>
      <c r="B44" s="25">
        <v>1358.78</v>
      </c>
      <c r="C44" s="36">
        <v>20000</v>
      </c>
      <c r="D44" s="25">
        <f t="shared" si="1"/>
        <v>21358.78</v>
      </c>
    </row>
    <row r="45" spans="1:4" ht="10.5">
      <c r="A45" s="24" t="s">
        <v>22</v>
      </c>
      <c r="B45" s="25">
        <v>0</v>
      </c>
      <c r="C45" s="36">
        <v>500</v>
      </c>
      <c r="D45" s="25">
        <f t="shared" si="1"/>
        <v>500</v>
      </c>
    </row>
    <row r="46" spans="1:4" ht="10.5">
      <c r="A46" s="24" t="s">
        <v>23</v>
      </c>
      <c r="B46" s="25">
        <v>608</v>
      </c>
      <c r="C46" s="26">
        <v>5500</v>
      </c>
      <c r="D46" s="25">
        <f t="shared" si="1"/>
        <v>6108</v>
      </c>
    </row>
    <row r="47" spans="1:4" ht="10.5">
      <c r="A47" s="24" t="s">
        <v>24</v>
      </c>
      <c r="B47" s="25">
        <v>0</v>
      </c>
      <c r="C47" s="26">
        <v>0</v>
      </c>
      <c r="D47" s="25">
        <f t="shared" si="1"/>
        <v>0</v>
      </c>
    </row>
    <row r="48" spans="1:4" s="13" customFormat="1" ht="10.5">
      <c r="A48" s="27" t="s">
        <v>25</v>
      </c>
      <c r="B48" s="28">
        <f>SUM(B43:B47)</f>
        <v>1966.78</v>
      </c>
      <c r="C48" s="28">
        <f>SUM(C43:C47)</f>
        <v>27000</v>
      </c>
      <c r="D48" s="25">
        <f t="shared" si="1"/>
        <v>28966.78</v>
      </c>
    </row>
    <row r="49" spans="1:4" s="13" customFormat="1" ht="10.5">
      <c r="A49" s="27"/>
      <c r="B49" s="28"/>
      <c r="C49" s="29"/>
      <c r="D49" s="25"/>
    </row>
    <row r="50" spans="1:4" ht="10.5">
      <c r="A50" s="24" t="s">
        <v>26</v>
      </c>
      <c r="B50" s="25">
        <v>2070</v>
      </c>
      <c r="C50" s="26">
        <v>26100</v>
      </c>
      <c r="D50" s="25">
        <f t="shared" si="1"/>
        <v>28170</v>
      </c>
    </row>
    <row r="51" spans="1:4" ht="10.5">
      <c r="A51" s="24" t="s">
        <v>27</v>
      </c>
      <c r="B51" s="25">
        <v>0</v>
      </c>
      <c r="C51" s="26">
        <v>1500</v>
      </c>
      <c r="D51" s="25">
        <f t="shared" si="1"/>
        <v>1500</v>
      </c>
    </row>
    <row r="52" spans="1:4" ht="10.5">
      <c r="A52" s="24" t="s">
        <v>28</v>
      </c>
      <c r="B52" s="25">
        <v>228.9</v>
      </c>
      <c r="C52" s="26">
        <v>1000</v>
      </c>
      <c r="D52" s="25">
        <f t="shared" si="1"/>
        <v>1228.9</v>
      </c>
    </row>
    <row r="53" spans="1:5" ht="10.5">
      <c r="A53" s="24" t="s">
        <v>29</v>
      </c>
      <c r="B53" s="25">
        <v>210.45</v>
      </c>
      <c r="C53" s="26">
        <v>2500</v>
      </c>
      <c r="D53" s="25">
        <f t="shared" si="1"/>
        <v>2710.45</v>
      </c>
      <c r="E53" s="16"/>
    </row>
    <row r="54" spans="1:4" ht="10.5">
      <c r="A54" s="24" t="s">
        <v>30</v>
      </c>
      <c r="B54" s="25">
        <v>0</v>
      </c>
      <c r="C54" s="26">
        <v>500</v>
      </c>
      <c r="D54" s="25">
        <f t="shared" si="1"/>
        <v>500</v>
      </c>
    </row>
    <row r="55" spans="1:4" ht="10.5">
      <c r="A55" s="24" t="s">
        <v>58</v>
      </c>
      <c r="B55" s="25">
        <v>176.04</v>
      </c>
      <c r="C55" s="26">
        <v>3000</v>
      </c>
      <c r="D55" s="25">
        <f t="shared" si="1"/>
        <v>3176.04</v>
      </c>
    </row>
    <row r="56" spans="1:4" ht="10.5">
      <c r="A56" s="24" t="s">
        <v>31</v>
      </c>
      <c r="B56" s="26">
        <v>0</v>
      </c>
      <c r="C56" s="26">
        <v>13000</v>
      </c>
      <c r="D56" s="25">
        <f t="shared" si="1"/>
        <v>13000</v>
      </c>
    </row>
    <row r="57" spans="1:4" ht="10.5">
      <c r="A57" s="24" t="s">
        <v>57</v>
      </c>
      <c r="B57" s="26">
        <v>262.51</v>
      </c>
      <c r="C57" s="26">
        <v>700</v>
      </c>
      <c r="D57" s="25">
        <f t="shared" si="1"/>
        <v>962.51</v>
      </c>
    </row>
    <row r="58" spans="1:4" ht="10.5">
      <c r="A58" s="24" t="s">
        <v>32</v>
      </c>
      <c r="B58" s="26">
        <v>0</v>
      </c>
      <c r="C58" s="26">
        <v>1200</v>
      </c>
      <c r="D58" s="25">
        <f t="shared" si="1"/>
        <v>1200</v>
      </c>
    </row>
    <row r="59" spans="1:4" ht="10.5">
      <c r="A59" s="24" t="s">
        <v>33</v>
      </c>
      <c r="B59" s="25">
        <v>544.21</v>
      </c>
      <c r="C59" s="26">
        <v>10000</v>
      </c>
      <c r="D59" s="25">
        <f t="shared" si="1"/>
        <v>10544.21</v>
      </c>
    </row>
    <row r="60" spans="1:4" ht="10.5">
      <c r="A60" s="24" t="s">
        <v>64</v>
      </c>
      <c r="B60" s="25">
        <v>0</v>
      </c>
      <c r="C60" s="26">
        <v>1000</v>
      </c>
      <c r="D60" s="25">
        <f t="shared" si="1"/>
        <v>1000</v>
      </c>
    </row>
    <row r="61" spans="1:4" ht="10.5">
      <c r="A61" s="24" t="s">
        <v>34</v>
      </c>
      <c r="B61" s="25">
        <v>189.9</v>
      </c>
      <c r="C61" s="26">
        <v>5000</v>
      </c>
      <c r="D61" s="25">
        <f t="shared" si="1"/>
        <v>5189.9</v>
      </c>
    </row>
    <row r="62" spans="1:5" s="13" customFormat="1" ht="10.5">
      <c r="A62" s="27" t="s">
        <v>35</v>
      </c>
      <c r="B62" s="28">
        <f>SUM(B50:B61)</f>
        <v>3682.0099999999998</v>
      </c>
      <c r="C62" s="28">
        <f>SUM(C50:C61)</f>
        <v>65500</v>
      </c>
      <c r="D62" s="25">
        <f t="shared" si="1"/>
        <v>69182.01</v>
      </c>
      <c r="E62" s="43"/>
    </row>
    <row r="63" spans="1:4" s="13" customFormat="1" ht="10.5">
      <c r="A63" s="27"/>
      <c r="B63" s="32"/>
      <c r="C63" s="29"/>
      <c r="D63" s="25"/>
    </row>
    <row r="64" spans="1:4" ht="10.5">
      <c r="A64" s="31" t="s">
        <v>36</v>
      </c>
      <c r="B64" s="25">
        <v>0</v>
      </c>
      <c r="C64" s="26">
        <v>18400</v>
      </c>
      <c r="D64" s="25">
        <f>B64+C64</f>
        <v>18400</v>
      </c>
    </row>
    <row r="65" spans="1:4" s="13" customFormat="1" ht="10.5">
      <c r="A65" s="27" t="s">
        <v>37</v>
      </c>
      <c r="B65" s="32">
        <f>B64</f>
        <v>0</v>
      </c>
      <c r="C65" s="29">
        <f>SUM(C64)</f>
        <v>18400</v>
      </c>
      <c r="D65" s="28">
        <f>B65+C65</f>
        <v>18400</v>
      </c>
    </row>
    <row r="66" spans="1:4" s="13" customFormat="1" ht="10.5">
      <c r="A66" s="27"/>
      <c r="B66" s="32"/>
      <c r="C66" s="29"/>
      <c r="D66" s="25"/>
    </row>
    <row r="67" spans="1:4" ht="10.5">
      <c r="A67" s="24" t="s">
        <v>38</v>
      </c>
      <c r="B67" s="25">
        <v>0</v>
      </c>
      <c r="C67" s="26">
        <v>1200</v>
      </c>
      <c r="D67" s="25">
        <f>B67+C67</f>
        <v>1200</v>
      </c>
    </row>
    <row r="68" spans="1:4" s="13" customFormat="1" ht="10.5">
      <c r="A68" s="27" t="s">
        <v>39</v>
      </c>
      <c r="B68" s="32">
        <f>B67</f>
        <v>0</v>
      </c>
      <c r="C68" s="29">
        <f>SUM(C67)</f>
        <v>1200</v>
      </c>
      <c r="D68" s="28">
        <f>D67</f>
        <v>1200</v>
      </c>
    </row>
    <row r="69" spans="1:4" s="13" customFormat="1" ht="10.5">
      <c r="A69" s="27"/>
      <c r="B69" s="32"/>
      <c r="C69" s="29"/>
      <c r="D69" s="28"/>
    </row>
    <row r="70" spans="1:4" s="13" customFormat="1" ht="10.5">
      <c r="A70" s="27" t="s">
        <v>79</v>
      </c>
      <c r="B70" s="32">
        <v>0</v>
      </c>
      <c r="C70" s="29">
        <v>300</v>
      </c>
      <c r="D70" s="28">
        <v>300</v>
      </c>
    </row>
    <row r="71" spans="1:4" s="13" customFormat="1" ht="10.5">
      <c r="A71" s="27" t="s">
        <v>80</v>
      </c>
      <c r="B71" s="32"/>
      <c r="C71" s="29">
        <f>SUM(C70)</f>
        <v>300</v>
      </c>
      <c r="D71" s="28">
        <f>D70</f>
        <v>300</v>
      </c>
    </row>
    <row r="72" spans="1:4" s="13" customFormat="1" ht="10.5">
      <c r="A72" s="27"/>
      <c r="B72" s="28"/>
      <c r="C72" s="29"/>
      <c r="D72" s="25"/>
    </row>
    <row r="73" spans="1:4" ht="10.5">
      <c r="A73" s="24" t="s">
        <v>40</v>
      </c>
      <c r="B73" s="25">
        <v>0</v>
      </c>
      <c r="C73" s="26">
        <v>600</v>
      </c>
      <c r="D73" s="25">
        <f>B73+C73</f>
        <v>600</v>
      </c>
    </row>
    <row r="74" spans="1:4" s="13" customFormat="1" ht="10.5">
      <c r="A74" s="27" t="s">
        <v>41</v>
      </c>
      <c r="B74" s="32">
        <f>B73</f>
        <v>0</v>
      </c>
      <c r="C74" s="29">
        <f>SUM(C73)</f>
        <v>600</v>
      </c>
      <c r="D74" s="28">
        <f>B74+C74</f>
        <v>600</v>
      </c>
    </row>
    <row r="75" spans="1:4" s="13" customFormat="1" ht="10.5">
      <c r="A75" s="27"/>
      <c r="B75" s="32"/>
      <c r="C75" s="29"/>
      <c r="D75" s="25"/>
    </row>
    <row r="76" spans="1:4" s="13" customFormat="1" ht="10.5">
      <c r="A76" s="27"/>
      <c r="B76" s="32"/>
      <c r="C76" s="29"/>
      <c r="D76" s="25"/>
    </row>
    <row r="77" spans="1:4" s="13" customFormat="1" ht="10.5">
      <c r="A77" s="30" t="s">
        <v>42</v>
      </c>
      <c r="B77" s="25">
        <v>0</v>
      </c>
      <c r="C77" s="26">
        <v>1000</v>
      </c>
      <c r="D77" s="25">
        <f>B77+C77</f>
        <v>1000</v>
      </c>
    </row>
    <row r="78" spans="1:4" s="13" customFormat="1" ht="10.5">
      <c r="A78" s="30" t="s">
        <v>43</v>
      </c>
      <c r="B78" s="25">
        <v>0</v>
      </c>
      <c r="C78" s="26">
        <v>6000</v>
      </c>
      <c r="D78" s="25">
        <f aca="true" t="shared" si="2" ref="D78:D90">B78+C78</f>
        <v>6000</v>
      </c>
    </row>
    <row r="79" spans="1:7" s="13" customFormat="1" ht="10.5">
      <c r="A79" s="24" t="s">
        <v>44</v>
      </c>
      <c r="B79" s="25">
        <v>0</v>
      </c>
      <c r="C79" s="26">
        <v>2000</v>
      </c>
      <c r="D79" s="25">
        <f t="shared" si="2"/>
        <v>2000</v>
      </c>
      <c r="F79" s="10"/>
      <c r="G79" s="9"/>
    </row>
    <row r="80" spans="1:7" ht="10.5">
      <c r="A80" s="24" t="s">
        <v>45</v>
      </c>
      <c r="B80" s="25">
        <v>0</v>
      </c>
      <c r="C80" s="26">
        <v>5282.88</v>
      </c>
      <c r="D80" s="25">
        <f t="shared" si="2"/>
        <v>5282.88</v>
      </c>
      <c r="F80" s="10"/>
      <c r="G80" s="9"/>
    </row>
    <row r="81" spans="1:7" ht="10.5">
      <c r="A81" s="24" t="s">
        <v>56</v>
      </c>
      <c r="B81" s="25">
        <v>480</v>
      </c>
      <c r="C81" s="26">
        <v>10000</v>
      </c>
      <c r="D81" s="25">
        <f t="shared" si="2"/>
        <v>10480</v>
      </c>
      <c r="F81" s="10"/>
      <c r="G81" s="9"/>
    </row>
    <row r="82" spans="1:4" ht="10.5">
      <c r="A82" s="24" t="s">
        <v>65</v>
      </c>
      <c r="B82" s="25">
        <v>100</v>
      </c>
      <c r="C82" s="26">
        <v>8000</v>
      </c>
      <c r="D82" s="25">
        <f t="shared" si="2"/>
        <v>8100</v>
      </c>
    </row>
    <row r="83" spans="1:4" ht="10.5">
      <c r="A83" s="24" t="s">
        <v>46</v>
      </c>
      <c r="B83" s="25">
        <v>0</v>
      </c>
      <c r="C83" s="36">
        <v>5000</v>
      </c>
      <c r="D83" s="25">
        <f t="shared" si="2"/>
        <v>5000</v>
      </c>
    </row>
    <row r="84" spans="1:4" ht="10.5">
      <c r="A84" s="24" t="s">
        <v>53</v>
      </c>
      <c r="B84" s="25">
        <v>0</v>
      </c>
      <c r="C84" s="26">
        <v>5000</v>
      </c>
      <c r="D84" s="25">
        <f t="shared" si="2"/>
        <v>5000</v>
      </c>
    </row>
    <row r="85" spans="1:4" ht="10.5">
      <c r="A85" s="24" t="s">
        <v>54</v>
      </c>
      <c r="B85" s="25">
        <v>0</v>
      </c>
      <c r="C85" s="26">
        <v>5000</v>
      </c>
      <c r="D85" s="25">
        <f t="shared" si="2"/>
        <v>5000</v>
      </c>
    </row>
    <row r="86" spans="1:4" ht="10.5">
      <c r="A86" s="24" t="s">
        <v>59</v>
      </c>
      <c r="B86" s="25">
        <v>0</v>
      </c>
      <c r="C86" s="36">
        <v>1500</v>
      </c>
      <c r="D86" s="25">
        <f t="shared" si="2"/>
        <v>1500</v>
      </c>
    </row>
    <row r="87" spans="1:4" ht="10.5">
      <c r="A87" s="24" t="s">
        <v>55</v>
      </c>
      <c r="B87" s="25">
        <v>356.4</v>
      </c>
      <c r="C87" s="36">
        <v>3000</v>
      </c>
      <c r="D87" s="25">
        <f t="shared" si="2"/>
        <v>3356.4</v>
      </c>
    </row>
    <row r="88" spans="1:4" ht="10.5">
      <c r="A88" s="24" t="s">
        <v>62</v>
      </c>
      <c r="B88" s="25">
        <v>0</v>
      </c>
      <c r="C88" s="36">
        <v>5000</v>
      </c>
      <c r="D88" s="25">
        <f t="shared" si="2"/>
        <v>5000</v>
      </c>
    </row>
    <row r="89" spans="1:4" ht="10.5">
      <c r="A89" s="24" t="s">
        <v>70</v>
      </c>
      <c r="B89" s="25"/>
      <c r="C89" s="36">
        <v>11000</v>
      </c>
      <c r="D89" s="25">
        <f t="shared" si="2"/>
        <v>11000</v>
      </c>
    </row>
    <row r="90" spans="1:4" s="13" customFormat="1" ht="10.5">
      <c r="A90" s="27" t="s">
        <v>47</v>
      </c>
      <c r="B90" s="28">
        <f>SUM(B77:B88)</f>
        <v>936.4</v>
      </c>
      <c r="C90" s="29">
        <f>C77+C78+C79+C80+C81+C82+C83+C84+C85+C86+C87+C88+C89</f>
        <v>67782.88</v>
      </c>
      <c r="D90" s="25">
        <f t="shared" si="2"/>
        <v>68719.28</v>
      </c>
    </row>
    <row r="91" spans="1:4" s="13" customFormat="1" ht="10.5">
      <c r="A91" s="27"/>
      <c r="B91" s="28"/>
      <c r="C91" s="29"/>
      <c r="D91" s="25"/>
    </row>
    <row r="92" spans="1:5" s="13" customFormat="1" ht="10.5">
      <c r="A92" s="33" t="s">
        <v>48</v>
      </c>
      <c r="B92" s="45">
        <f>B90+B74+B62+B48+B41</f>
        <v>22415.23</v>
      </c>
      <c r="C92" s="28">
        <f>C90+C74+C68+C65+C62+C48+C41</f>
        <v>209482.88</v>
      </c>
      <c r="D92" s="28">
        <f>D90+D74+D68+D65+D62+D48+D41</f>
        <v>231898.11</v>
      </c>
      <c r="E92" s="41"/>
    </row>
    <row r="93" spans="1:4" s="13" customFormat="1" ht="10.5">
      <c r="A93" s="37"/>
      <c r="B93" s="28"/>
      <c r="C93" s="29"/>
      <c r="D93" s="25"/>
    </row>
    <row r="94" spans="1:4" s="13" customFormat="1" ht="10.5">
      <c r="A94" s="31" t="s">
        <v>63</v>
      </c>
      <c r="B94" s="25">
        <v>0.2</v>
      </c>
      <c r="C94" s="26">
        <v>2000</v>
      </c>
      <c r="D94" s="25">
        <f>B94+C94</f>
        <v>2000.2</v>
      </c>
    </row>
    <row r="95" spans="1:4" s="13" customFormat="1" ht="10.5">
      <c r="A95" s="37" t="s">
        <v>49</v>
      </c>
      <c r="B95" s="28">
        <f>B94</f>
        <v>0.2</v>
      </c>
      <c r="C95" s="29">
        <f>SUM(C94)</f>
        <v>2000</v>
      </c>
      <c r="D95" s="28">
        <f>B95+C95</f>
        <v>2000.2</v>
      </c>
    </row>
    <row r="96" spans="1:4" s="13" customFormat="1" ht="10.5">
      <c r="A96" s="37"/>
      <c r="B96" s="28"/>
      <c r="C96" s="29"/>
      <c r="D96" s="25"/>
    </row>
    <row r="97" spans="1:4" s="13" customFormat="1" ht="10.5">
      <c r="A97" s="31" t="s">
        <v>50</v>
      </c>
      <c r="B97" s="25">
        <v>0</v>
      </c>
      <c r="C97" s="26">
        <v>40000</v>
      </c>
      <c r="D97" s="25">
        <f>C97</f>
        <v>40000</v>
      </c>
    </row>
    <row r="98" spans="1:4" s="13" customFormat="1" ht="10.5">
      <c r="A98" s="33" t="s">
        <v>51</v>
      </c>
      <c r="B98" s="28">
        <f>B97</f>
        <v>0</v>
      </c>
      <c r="C98" s="29">
        <f>C97</f>
        <v>40000</v>
      </c>
      <c r="D98" s="28">
        <f>D97</f>
        <v>40000</v>
      </c>
    </row>
    <row r="99" spans="1:4" s="13" customFormat="1" ht="10.5">
      <c r="A99" s="37"/>
      <c r="B99" s="28"/>
      <c r="C99" s="29"/>
      <c r="D99" s="25"/>
    </row>
    <row r="100" spans="1:4" s="13" customFormat="1" ht="10.5">
      <c r="A100" s="37"/>
      <c r="B100" s="28"/>
      <c r="C100" s="29"/>
      <c r="D100" s="25"/>
    </row>
    <row r="101" spans="1:6" s="13" customFormat="1" ht="10.5">
      <c r="A101" s="37" t="s">
        <v>52</v>
      </c>
      <c r="B101" s="46">
        <f>B92+B95</f>
        <v>22415.43</v>
      </c>
      <c r="C101" s="47">
        <f>C98+C95+C92</f>
        <v>251482.88</v>
      </c>
      <c r="D101" s="46" t="s">
        <v>68</v>
      </c>
      <c r="E101" s="41"/>
      <c r="F101" s="41"/>
    </row>
    <row r="102" spans="1:4" s="13" customFormat="1" ht="10.5">
      <c r="A102" s="17"/>
      <c r="B102" s="11"/>
      <c r="C102" s="12"/>
      <c r="D102" s="11"/>
    </row>
    <row r="103" spans="1:4" ht="11.25">
      <c r="A103" s="1" t="s">
        <v>68</v>
      </c>
      <c r="B103" s="1"/>
      <c r="C103" s="1" t="s">
        <v>68</v>
      </c>
      <c r="D103" s="18"/>
    </row>
    <row r="104" spans="2:4" ht="11.25">
      <c r="B104" s="1"/>
      <c r="C104" s="1"/>
      <c r="D104" s="18"/>
    </row>
    <row r="105" ht="11.25">
      <c r="C105" s="19"/>
    </row>
  </sheetData>
  <sheetProtection selectLockedCells="1" selectUnlockedCells="1"/>
  <mergeCells count="2">
    <mergeCell ref="A1:D1"/>
    <mergeCell ref="A3:D3"/>
  </mergeCells>
  <printOptions gridLines="1"/>
  <pageMargins left="0.39375" right="0.39375" top="0.5902777777777778" bottom="0.5902777777777778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Paolini</dc:creator>
  <cp:keywords/>
  <dc:description/>
  <cp:lastModifiedBy>Segreteria</cp:lastModifiedBy>
  <cp:lastPrinted>2023-04-20T11:06:19Z</cp:lastPrinted>
  <dcterms:created xsi:type="dcterms:W3CDTF">2015-03-27T09:33:59Z</dcterms:created>
  <dcterms:modified xsi:type="dcterms:W3CDTF">2023-09-07T10:10:48Z</dcterms:modified>
  <cp:category/>
  <cp:version/>
  <cp:contentType/>
  <cp:contentStatus/>
</cp:coreProperties>
</file>